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hulakovaeb\Desktop\котлован и шпунт Варшавск.ш 1.1 1.2\"/>
    </mc:Choice>
  </mc:AlternateContent>
  <xr:revisionPtr revIDLastSave="0" documentId="13_ncr:1_{E2E432CA-850E-4B0D-BBFE-4DD3FDC77E8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Шпунт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5" i="2" l="1"/>
  <c r="M24" i="2"/>
  <c r="I24" i="2"/>
  <c r="L24" i="2" s="1"/>
  <c r="L23" i="2"/>
  <c r="L22" i="2"/>
  <c r="L21" i="2"/>
  <c r="M20" i="2"/>
  <c r="I20" i="2"/>
  <c r="L20" i="2" s="1"/>
  <c r="N20" i="2" s="1"/>
  <c r="L19" i="2"/>
  <c r="M18" i="2"/>
  <c r="I18" i="2"/>
  <c r="L18" i="2" s="1"/>
  <c r="L17" i="2"/>
  <c r="M16" i="2"/>
  <c r="I16" i="2"/>
  <c r="K16" i="2" s="1"/>
  <c r="M15" i="2"/>
  <c r="N15" i="2" s="1"/>
  <c r="K15" i="2"/>
  <c r="M14" i="2"/>
  <c r="M13" i="2" s="1"/>
  <c r="M12" i="2" s="1"/>
  <c r="M11" i="2" s="1"/>
  <c r="M10" i="2" s="1"/>
  <c r="M9" i="2" s="1"/>
  <c r="M8" i="2" s="1"/>
  <c r="M26" i="2" s="1"/>
  <c r="N18" i="2" l="1"/>
  <c r="N24" i="2"/>
  <c r="L16" i="2"/>
  <c r="K18" i="2"/>
  <c r="K20" i="2"/>
  <c r="K24" i="2"/>
  <c r="N16" i="2" l="1"/>
  <c r="N14" i="2" s="1"/>
  <c r="N13" i="2" s="1"/>
  <c r="N12" i="2" s="1"/>
  <c r="N11" i="2" s="1"/>
  <c r="N10" i="2" s="1"/>
  <c r="N9" i="2" s="1"/>
  <c r="N8" i="2" s="1"/>
  <c r="L14" i="2"/>
  <c r="L13" i="2" s="1"/>
  <c r="L12" i="2" s="1"/>
  <c r="L11" i="2" s="1"/>
  <c r="L10" i="2" s="1"/>
  <c r="L9" i="2" s="1"/>
  <c r="L8" i="2" s="1"/>
  <c r="L26" i="2" s="1"/>
  <c r="N26" i="2" s="1"/>
</calcChain>
</file>

<file path=xl/sharedStrings.xml><?xml version="1.0" encoding="utf-8"?>
<sst xmlns="http://schemas.openxmlformats.org/spreadsheetml/2006/main" count="135" uniqueCount="124">
  <si>
    <t>Указать название организации (на бланке организации)</t>
  </si>
  <si>
    <t>{"tkp_id":null,"is_full":true,"with_vat":true,"price_type":"c4c5aea1-b5cd-11e8-80e5-005056881952","estimate_id":5045531,"estimate_version_id":5459709,"tkp_form_id":null,"fill_recommended_prices":false}</t>
  </si>
  <si>
    <t>1</t>
  </si>
  <si>
    <t>qQu12n302PfnTm8kgBgXqtGY4YkfqSM9gdj+/ngfI7mFF0dgHTIbRikb/BXuVHg1OI0vj0jm5jMcgWDV9gNB4TzdK76rx2yud5QTS9Jg1V4V1Bx+bEoCYdjas3CQyBj+4/9vGmzTTdUDaO4KuiIpP97MazSPT3p/90a/p1tJ+LI=</t>
  </si>
  <si>
    <t>ТЕХНИКО-КОММЕРЧЕСКОЕ ПРЕДЛОЖЕНИЕ (ТКП)</t>
  </si>
  <si>
    <t>г. Москва, 1-й Варшавский пр-д, корп. 1.1, 1.2 (этап 1) с подземным паркингом</t>
  </si>
  <si>
    <t>Стоимость, указанная в предложении, включает в себя все необходимые затраты на выполнение полного комплекса работ, с НДС</t>
  </si>
  <si>
    <t>Заполните : Название компании</t>
  </si>
  <si>
    <t>Заполните : ИНН</t>
  </si>
  <si>
    <t>eF7Vnflz20aWx/8VlqpSZVukFgABXlX7gy0fcqLDJulE0mjKxQOKWZFELUXnmKlU+UgmM+tsvDM5JpXJ5czuzv5oy1as2I78L4D/wv4l+7oBUDxeg41HNdqTlHVAIPn5dr9+7/VDo/H7me4Hu+5MaWa7tjuTnnm3tnXTrfIjOze3ttIz7vsNd8s/MLMXngA//35jptHe3m7vbMyUfgO/sHeBH4+PpjeO32wjeLeN47fj5+4dn8Z/9/7uPfMeek+9h707vU9T3q/8l334+qt36B2kvKPeLe9x8Cs76w/w/TB1ip2Y8h55z/mfngnPPM0/r9Fud5qtnVrX/9CzJj/q7nVb23Cs3H7vcnMAeKfb6n5w6WYrPPZheljtzmbrbZra329swDu9s3sd3nuj/yL4qbV3fRN+5ge7nZsuP/heq3vj+ru17vDR3U6r4V7nOOw4+9KwG07NrZmZutNoZkzTLWQKhutkDMMxnFyhYBYdi53HXx+qDhkcw3acrDn8t3fdzl6rvdM/x3aKeaOYDvE3253tMQ2bra2t6x2XWYO703Sb1znpHj9ps7a1536I9cX5afoCLJjWERjJxWlI9lpvE0cAhnJhGpSphuNP3pfef3vfeV9733jfZ9gX71v4/0vvR+8f8PUBP/JlyvsBDnzpfeH9DX79Cn5ir/gShuVPcMIP+KCzSlVLl6zHcylQcdS7Da4CnEs6ZWa8X1LeX8BN3Or9EZzGPv/TITv4sncr4z1Jp+B35lJezqXMORNeMWelTvX+o3cHzn6ZMk+nerfhXO/IewLe5sB74f3au+e9YIfgPfl7/Qru6Mh7gTZGtlTN6mqMB6DhCPhesAZhbjed6t0N3TBQg2vt3U95+7wpQNoT8LJH3s/wE3Oth9Ay+3D2895nvU/g/IPeHXYutN+B94i/jv3IPPkBvOpR72PeRPBp0Dxw2Pf0t/jXeynfje/Dn1hLPucvChx/eOCItSLvDAB+CYcOvGfwCQ9T7E0gAhz17qR5X3wH5vgAbWy7VLV1NfYPQRMeQIN9GjQta/XhHvCb+ohHrn3WYPyU/SGVMLp+gAEIIw8dX5ed0rKjS+Vf2aAIOuwQyA9SJdYhI7E87EP/wCGmYsUpXX21VHwNOr7DUMtOqaoN9TvelAe9W2A5EGH/Bb5ilu+UzuZ1IX7D7Jh5lqcsS2MN+cD7EaM855TOaaNkRsoG4gF3NQPGOuCoMOh5pzSvDfob3vscmsUjoPQjF3OUwmY+75TOv4LE4Otu9e7D10/gEAQhDP2CU7qgDf1L7wlkD8wzv5jD4C46pYva4KBdISf5aI4b6u0g2KJteMkpXdKJ6T3PsNCGoS04pQVtaP/Dhz6khGCGd71Hc9G5xOVc6fWcLtRvmTNiTh+s8SHkE/eY59/Y2GF5FstVgf/JoBNDBWhr6AfA/2OaTR2+wx3U69rQ4tnAG7nSG9pQseSdQ0czL+ZKS//Udruor8Un2e2SNrTvYX71J8GUIg0NLGXOy7nSsjYF8UbeSq505Z/aile0NfREK76iDS2eDVzNla5qQyV633KuVPmnttuyvhafZLcVbWgn4n2ruVJ1GgXddre2NSZgY2antu36b0sXMVxik1Fz3prGzEVadvd2O1X2tyV4y06rtnXh3262drfh3RCFmyMK/7VybenUYgGtmS2qxa1sd67sdGQZl3DGJbWMV9hFGhlEaKvZkGU0g1CC2J2qx8t4a5bVocbr7QrOV1HHJ93T0EazFbynq0rwbrSaTXdnuhG+irfnqmrgeL2+hlOuqaaU7ntor9k1vO/Xp4KcKtJ+w7OT595h7yO/SMgv7h8dX6s69C8u8Nqi9wy+hsfh0Ef8Mt4L/0W9+5i0s1a+VLWmCcNTyftPjOmcVdDF813Q2J/4lfCHfm7Yuw2Hbh1ninhTzuvDfuI9TJ167XSKXw/5lV2YxADPawPEaBasAlieLiLvz7jlFXXxfM5yTW5ivw5fGj3kv9z1XrILc+zgs4HkNLhczK417fOLrexaw3P/UnLvM9xKtUlkVjrJQnXB4RZaBAvVReT9BbXQrKGLR2ih3O74HIr5y8BKH3n+8rQjf4FJ727vsxRbpMZtl0UrsM/UKd/C/cVvod89HPS7D9GsYV5fK4ARnwrFTXS42jBRc84apao2Iu9z3Jy1rfd6wCP6sxRzsMNrcFj6FNo1W2lwhy1GucP/9oRXk9CrjPP6pDDI23O4BeqCwi3QBAvUReR9gVugtqV5nw96Q+8XvozuF1aM8g3TSbFILliDoY9aIoprg8ONzgKj00V0Abe5rCYc7+vxaWGKrZ15yZeIHvT+FK51TLEiee/f+ZpD5gAh6IF5QowO+z4VHjjNl0Ue+ev4wHrvBSkpc6BPITF93vuUL3xh6cGLsU8SzKX0tZBIJrtuwBaYTDB9Xdy46bPFtrqIvK9w27d18fwF7PoJmOdgbZ+vq/Un9azKfxAu1n2GrM2FhBXM+y68dGDxlr/4mY+X3thdGHDCC3y157y+ZthnzTDQCBmefSMrAXED18WNG7gNBq6LyPsrbuCOLh58hsYXxr3kaW5wqxErEzzm5x2xZbT7qSDZZQVE/y4jviCYr4uPWpw4r0+qhCfWxYYbqgOGqovI+xo3VG1V7ZEy6wPvR+973MC0IfKSKnf3bPHuw8lTfV2kuLnlwNx0EXnf4Oam7SrD95Cb3uvdGYh5LAu4nQKH+Q1bX/E1fBOUovi8n1Wv/gSHPg5vVvGTYnCgmYH7h7hvfc33pfwtJtyLOa+vQQZSe2bWqbGcgB19DUuB0Gz9vDYluPHnwfh1EXl/w41f24WOAeMfs8swO2DroSCPZQbOLYGZ9uD9V+wV4cztOU8V/FtFrEw2xTMJ31sOD4Vg9sTN5wB+dFL9e+cOmGWxTxucY7LPZEh8nD0dyT/gj4JBpK1hRwbRKDI/xtsGHzK6uPEhU4Aho4vI+xYfMtquvPyDJ8v+ZbTjTHrgqttDsOIgIPB7PvmNmtyTsr4ffy02z/Qv0z+BEXEfdbS0GrS2NmNDNLjPhRn+wK+o9evixK2/CNaviwi/xfKcre1CzRd+rc4PGI+D68+3jkOGxL2s8/ron4C/ZQYIWXvggR+jFqiNELVA2yhVtRHhc69ztrYLNd/7y7MjU4+oxONo4PWneKoBPhc8M+Txp4N7RZ9w8w02LngEf/2Y1+6e++vF+ZYIR+w2TTZX+IT738CZsxHAkCzDtJmBwXcn+J4LkPBERV9zcqjM8Vz2ODOZdBCa1l/7DA164D0Nlj+j+s5r08d6ILOxscN6IPiez+CjzIRRpgvT+wEfZbquTHkPwN5/YSNMyqHrwgRjvM0vwAhqkOe1keEmZoGJ6SISbDJgZ3XxfM4TVp6u+puA8Cvc4HwPeXLBZ329W2yvif+a876e876fG9j9xE+de5+l/cT3+Vw65Wa2a60t3EB1icTNIAtmoIsIv0HlnG3r4mH3wA8uUD5ihQFWY/uDd3Qifa9LGd73bNMdXUTeT3jfO7p42C5A/Noi3zIp3A4n5W+XFcxxjye2vpngnaxLAt7JDnRyTKLf8vdpuldq3RtwDPgaRsEoNrKbmVq9UcvYdqOeqdtN+NV1683GplN3jLp/Zqf9nv9Dwf/WV+Zuuf2bRQalSd8HZ8K4+wq65bk/LJ8GqbHg+u/ZQmlBvk4kq/BDeKFpSSs7gbviivhdcYqkZeNLi3d3zRKuZ0mRHju+Hun7cJicZVzOsiI58mNqyjvzcFllRbKK8WTFs7gKrqWiRotlxNMSy9qquJSqAilMS25j2KObI9L23Ea3hQQr8Og3t+su1kPjPt3EFJ3Fa5x5y7bsnJEfVeWHUWh8aUAW3a7v8vA2kRG90+4cjXB0AEc0oVxQZOtfRjdrDOqgR96hn5NCfupvVYiWuOeLpQWamLFAKFZzAoHQNPBISGQfjXQS7PH8zpIAeIkIPBrKJIBjOZdlAe8ykVfe1KeMVQLuMpF7NBhN4I5nFBUBbIUGOxZtJsDGMoiqgLVKYB3wzorDiSCgmPg1iwC6IGxgacZYEWXOwiDPESHlR5psUOE7uvR3V+7d5Zv5hqV1dl2Zb5bLdlDGdMybRmmBqCXhmGLiMYUKn0BQwYmXqMTqowoOvEwFljf2acMKDl6mgiuOKzhthUirOLDgsFUKLG/bjWQiiyi24FfqAuyisI2lKWPGFhzzHBFTfsDFjC5DG/Pzi9is8hpeuh6KPZieedOEKEPTlHCUsQRRhgifQJTBiZeoxOqjDA68TAWWN/ppowwOXqaCK44yOG2FSKs4yuCwVQpskvMXcZyxIsBNQ9jK0pyx44xoHkMDlR90spHmf1kA4Zfq+D1k/BFU3mN+lf9n/yoeu3zkP1uFX+h/Ge5Jw059zNcUBa/GhM6bFoQgmtiEQ1BWEIKI8AmEIJx4iUqsPgThwMtUYPnRMG0IwsHLVHDFIQinrRBpFYcgHLZKgU12oiMOQvhioQDdFLazNCkhCIkmPDRU+YF3smHIn/Pc4esb/Fvb2X7b/NoOvPaPcJqg2paFIESTmnAQsgVBiAifQBDCiZeoxOqDEA68TAWWHwvTBiEcvEwFVxyEcNoKkVZxEMJhqxTY5IOQKAzZUfCWsKWlWUlhSBSIaLDyg082EH3bX9/6cwoiynBU4s9wHItLgm2PTBuCDk1WwkHHSS+aOfhXSC9aBvwTBSGimASCkJNeAgVLoGAJFCwJFCxRFagPSk56GQQsg4BlELAsELBMFSA/TqYNUk66DELKIKQMQsoCIWWqEMVBy0lXgL4C9BWgrwjoK0R6xUHMSVcBvgrwVYCvCuCrFPiBoMZG82+igtt77c47iCJaZBPFNidKgy3sADlUYmCD/7MY7Tki7ajfFDVsjMj2iC8OH9jTjN+T0fuYT6+eeYf+je/8Jspgj3R2yt1gQ2B/RzHRBlJElaO+Vdgn7IHs3eutPRkbwgDPEwGdWIBEuAtEuJwc3LZb27vZkTKTkUdUY7AXibB5OVj3/V13Zw+D3RmBNecMw8AILxEJR+OkgJB7Zxk+jG2ByDYa+gRsLAPhgUMmiI8CG3N4e14mMpujEW8StDBgj5IWoOdFtK9TaSVDWZ8W4RyLzdB0s+WVa8vnTwFWOoVfcXuDSiwZ0WLNEmSNYpEKLRnYCLMBv6FhhJ0ZanJRsy9RFUgGrfizAWjT2ZBqLPknwjqSsCftNFaowJJBbTeWw8AIr1AJJSPZrmy3r/SdxBWxk7hKpY0T1U7SAMpUYMlQF3OKN+ocrkQ7hwqRfmyWF0Uv7RigLWcruGOoUkA//PC3gwGaRb4EZ3UWpuMsG/hiHTlhg8uhkmd1hqhmScOVjH6y07q/9+9l+iW8h8nfcu8R35nheFJ3yFam86e7wLnPMEXzREWS0TDeFG78KbUje37e5fuzwY/8UuAB2xbxLtIWvbt8Kxy+6Uh/j7YXx1VednSoubCWOU9sGSdWy0i0CgZ3gQgnGWZjzB1foOP6IpFPMsieyHSRRhgnsErw5R0jh+EtEPEkw2isGeP4/ObihXJ5pXzKj6n+BYX8aeZyAJvHV/weqctEUeqmlPmICSWRVTKKxpxQ5voTypx4QkkklgymsSaUgkwMhJxZEEtYpEqQDLBTTC9zZ4Y6QDy9JCqQDKiU6WVuNqQam14SYR1J2BP0MGUpD7NCVSQZGE9i/kkklAyNMeafuf78Uzggr1Jp44RJkoX46CvR/qRMxZcMo8TZaO7MUMOLZ6M0elWz0dxsBfcjVQooz1Ycy9i0mrmM0bTqGTtfqGcKRiOfaeZrjVrdchpFq+ZrEU5StwPjQfRRJ6qiC5D4nvQikbLqsOlshKg4U1pMxjmFMkajcFTfSE51v+CTV5jHXfentLaR4nsDI8rmFSpz5JVNO7FTJ2I0xkWIOIEJoDodo5EwQkeMiSKm4pJCFaMRMkLF9JNJdTJGI2WEjFiTzlFtdj4/V3AwdZcVqhubG02QN+38KJwl5VlOAJlNXjxTUijaiSGa2p+YqBWVouKONxlRkb24MrkXy6oE92v9QbqUcK0fXRN11sR3ZAvESu82c9K1fuH6ZBquZClCNgFCa/1sVdd+7773FLKjT/garcfhU2Dvi3cGoOmx5fTEq/RjgOeJgKPeSlHBnQYnWVeQz7fw59ddJOJJFhVipFHiejuNME4hQYIvC0O/gPEtEPkkKwWxch+JctiiWQzKYYXIgjtNlLqCu205ESV3Iq1kMItZci/0S+4FccmdSCwZ004ipQQhZxbEEhapEiTj3BQl98KZoQ4Ql9yJCiQjG6XkXpgNqcZK7kRYRxL2BH1MWcrHrFAVSYbGkyi5Ewklo2OMknuhX3IXDsirVNo4kZJkIeG0JtKflKn4koGUWHIvnBlqeHHJnUavquRemK3gfqRKAWWktaZZtN3NbMZ1s07GbtYamaJRaGRqdnOznt8s5Ov1wOyFc8WImTN1vigquRdjiZRVl3jJXZ0MJSX3/d5dvlBqv3eLPWeZL7s64EuzXhw/ne0hf04qX4cVrtfyDoMq/f999JVjeH9GO3VeYWs48q0x7XRQnQglZXrRtFGdjCSr9OpUxK0aSmiImIKq05FUmd7Mie/RuaxQn65CfTEo8RbF8yuFop0Yoqk9iolaUSkq7pCTETWhUD+xF8uqBPcL9YH9JlyotzGxZ62oHYct8a5hcqhx0qmhQr1oRysirmQBQzZtwgr1PE26zevyt8LdfG/7j2RmWVPvHqZnnqjHltNzAoV6IuCot1JTqCfCSVYjps64iHiSpYgYmZSwUE8kjFN+kODL2XNFDG+BiCdZXoiV/EjU0BYtM71oWfAv69fSgDCiXk8Up6leT6WVjGnx6vWWEdbr/SbGiN+gEkuGtpPILEHImQWxhEWqBMlwR6/XA/dQBwjr9VQFkgGOUK8H2wmpRuv1VFhHEvYEfU0ZfE0ZfE1ZytesUJVJRsoTqNtTCSWDpXzdvu9brogH5lUqbZzASbKUYJYT7VfKVHzJwEqr2/d9ypVon1Ih0iuq24O9VHB/UqWA8uy+XtzMGvVaxs5bDZhPFq1MwTQ3MzmnZtetOsw2i8nX7W1B3d4yY4mUVZd03V6hDAV1+we8Zv+896n/cPbbwRaWD3v3r2Pq5hWqc+TVTTvbUyciyTq8QhkJ1uEVqohbFJTRkJsr5DEdCwp1JFWHzzl2zhHV4RXq01SHh8yXV3D975joRZWinRiiqT2KiVpRKSrukJMRFV2Hn9yLZVWC/WcZ2Vm7lm1kM25jky2udwqZumlsZoyc0bQcI5vN1Tc3ks+xLKwlzlpWzJaQU5d4jqVOhoIc6yf+8KNHwePE/XSLPZICcqxwH1X2rXfX/62ZcrLGmYL4lkWF6mP4pGlzMHUiEs3B1MlIMgdTpyJuQJDQkIUZpI3pWFCoI6kczCmIa+eXFerTlYNZQfS2xDmYQtFODNHUHsVEragUFXfIyYiakINN7MWyKsE8B2s0ckYhW7Aym/BmbN1ENlNvNu2MYTl20dh08rl8ULNLNAfLYi1x1srGbAk5dYnnYOpkvAo5WA5yMDNi3wiF8mM4pWmTMHUiEk3C1MlIMglTpyJuRJDRkJ0rCNZaqNORWBJWtCOSMHX6dCVh2SB8Z8VJmELRTgzR1B7FRK2oFBV3yMmImpCETezFsirB/QWpQeRmXjPBBakOJvasZUeJtUbFJrUgNTuHXj84R8QdzZWmXJD6g//YOsiVfu4/THX48Xa9e72P2YJUdhPPL+N3+viPBAqed+cnU042Ko+iybblZJ/EulUaoBMLkAh3gQgnuRpHPjFjq5W9x3MpvJMvEjEll+TESLzE61dphHGW4UjwZcGd4t5sgQgoudAmVrYksaps0XKC1WR25MpVmih1K1cts2ALF64SYSVjX8yFq3Z/4aotXrhKJJYMgSeRgYKQMwtiCYtUCZJhcYqFq/aZoQ4QL1wlKrBjKpC2HWjT2ZBqBHaZCutIwp6giylLuZgVqiLJEHkSC1aJhJLRMcaCVbu/YFU4IK9SaeNESpKFhLOgSH9SpuJLxlHiglX7zFDDixes0uhVLVi1Zyu4H6lSQHk7Nwr5XCMPE8yaYWVsx3YytaZTzxQajmnl807OqidfyHdEC1adWCJl1SVeyFcnQ2sh/xTMTaM2nuh92vvstOySC3Vt5Mi30bSTRXUiEq32q5OhpNpvzJkGeiXwkkIlccuPEjqy+cKckbMwJQsKlSRV8zftqJq/On26av5OUC0WPkZyUaVoJ4Zoao9iolZUioo76GRETaj5T+zFsirBvOYf/gfvcqPVbLo785CNXOHJCGuJhlEwio3sZqZWb9Qytt2oZ+p2E3513XqzsenUHaO+MZzOscxxqBHdLbffNMNt6H8ifTywWeRqEW21VXyjNJanjjeYnEqe1o2avZQ4+fkEU7SGK1pTpGg08kspkp5jMEHruKB1BYIGUhmxQe65jW6rvROtkG6QJl7IWC1GDGMjPyq5P/UbtTgp+pgWJ0BeIyKPmpQUcjyTEhCvE4gHpmv6bMbEbcY0ovSIN6ZMxGhw5jUqcxJWgyOvU5B5wqDbbPCUYdWMul/GKOo1G5x5jcqchNngyOsU5FfC22QFZmNF6DHHVpckazY48xqVOQmzwZHXKcivhLexBWYTtSjJNPWaDc68RmVOwmxw5HUK8ithNk561czBv0J61TLgn8iM7Ch9ll4zctJroGENNKyBhjWBhjWqhiTMykmvg4R1kLAOEtYFEtYpEgbMjF0xGFo5aEkun/CFSVf/RkViWq6xKpVYiy3sDsn1EwPI8vYUXCg0Hf/KhTknvOXmTSq+5NqJAXx58KsS4G9RwUc9UyQ42S3h3oeI7MRGjmsqFYkWX6PijzqeyfjS9gJNOhtyjTkZAm64RDm4fszcig5Hc/wM6om9co3yhOR0Qv5nMv6bVHy1/mcy+FtU8GT8T3gFQELJKlWJE1tJXAuqSOCvUfGVuqXcbMg15pYIuIxX7vmcw1l4jGUvJ+OxQr/lP5cUei7Sc+VjtYRsE6CjbKLy6UdafqKprqpSPPGhrEnHrcLEtrhGecxQOqG4NRn/TSq+2rg1GfwtKnjCcWuyklWqEie2krgWVJHAX6PiK41bhdmQayxuEXAZr9zjKl6RuFWUiltRFwCneGIHNsomKp9+pBUnmuqqKsUTn1GScNyyjIltcY2yzW46mbglgf8mFV9p3JIAf4sKnmzcklCySlXixFYS14IqEvhrVHyVccsyZkOu0bhFwWW8cts7vhpxK9jWckLcUrXDJTbKJiqffqSZE011VZVi6p6e+gzEkjKQqIvGU2y/pclALAkDUaSYuuGYPgPJShmIoq1BNBlIVsJAFCmeuBlK0pmvPbEtrlHu10snlPlOxn+Tiq82850M/hYVfHRETU64prCgsoSSVaoSJ7aSuBZUkcBfo+IrzXzt2ZBrLPMl4HKfJHVvxysStxypuOXEagnZJtAVtyZfq19VpXjohp4PZ9IDHzxTmrlowpGhz/TNKj3waeGRve4HW+4etN3MZnuny7432lvtDvuh1nm7zt7tonXRsQt5aGd+5y8cqra23b3Usvteqtzeru3Ap+21fgd/MK30zM2dptvZau2w83ba8A1eVttqvb3Dmpe97Y12p/U7+KzaFpyx5W524eXvup1uq8GPNOA0twPH3uvUdqvu+/CabuemC+9SB4luh7PW291ue9v/iR2sMBXhB6YRCQb/j901MtNs1d5u77DPoryaA5Ne2Wm9fYP40m57l/JCeOVma4sLZd+ZRcMJe+0t6H5mC8154WuZYdQ63fETQltgxsBv0b/Y7oCZ+QbEfmJ3lcGZl9wdtwONDOftdtpdf5EbO2ur3XjHBfMLD7uMxR+ScLC1cwMGZJfB/z9dwQIO</t>
  </si>
  <si>
    <t>Номер п/п</t>
  </si>
  <si>
    <t>Код узла ИСР</t>
  </si>
  <si>
    <t>Наименование затрат</t>
  </si>
  <si>
    <t>Комментарий по ИСР</t>
  </si>
  <si>
    <t>Комментарий подрядчика</t>
  </si>
  <si>
    <t>Ед. изм.</t>
  </si>
  <si>
    <t>Коэф.расхода</t>
  </si>
  <si>
    <t>Кол-во</t>
  </si>
  <si>
    <t>Цена, руб. с НДС</t>
  </si>
  <si>
    <t>Материалы/
оборудование</t>
  </si>
  <si>
    <t>СМР, ПНР</t>
  </si>
  <si>
    <t>Стоимость, руб с НДС</t>
  </si>
  <si>
    <t>Общая стоимость,
руб. с НДС</t>
  </si>
  <si>
    <t>1. Жилое здание</t>
  </si>
  <si>
    <t>1.1</t>
  </si>
  <si>
    <t>6</t>
  </si>
  <si>
    <t>Затраты на строительство</t>
  </si>
  <si>
    <t>1.1.1</t>
  </si>
  <si>
    <t>6.2</t>
  </si>
  <si>
    <t>СМР корпуса без отделки</t>
  </si>
  <si>
    <t>1.1.1.1</t>
  </si>
  <si>
    <t>6.2.1</t>
  </si>
  <si>
    <t>СМР подземной части корпуса</t>
  </si>
  <si>
    <t>1.1.1.1.1</t>
  </si>
  <si>
    <t>6.2.1.2</t>
  </si>
  <si>
    <t>Шпунтовое ограждение, укрепление грунтов</t>
  </si>
  <si>
    <t>1.1.1.1.1.1</t>
  </si>
  <si>
    <t>6.2.1.2.1</t>
  </si>
  <si>
    <t>Шпунтовое ограждение котлована, траншеи</t>
  </si>
  <si>
    <t>1.1.1.1.1.1.1</t>
  </si>
  <si>
    <t>6.2.1.2.1.1</t>
  </si>
  <si>
    <t>Монтаж шпунтового ограждения</t>
  </si>
  <si>
    <t>1.1.1.1.1.1.1.1</t>
  </si>
  <si>
    <t>6.2.1.2.1.1.1.3</t>
  </si>
  <si>
    <t>Мобилизация техники / буровая установка</t>
  </si>
  <si>
    <t>комплекс</t>
  </si>
  <si>
    <t>1.1.1.1.1.1.1.2</t>
  </si>
  <si>
    <t>6.2.1.2.1.1.10.1</t>
  </si>
  <si>
    <t>Устройство забирки / из досок</t>
  </si>
  <si>
    <t>Стоимость работы учитывает устройство уголка для монтажа забирки</t>
  </si>
  <si>
    <t>м2</t>
  </si>
  <si>
    <t>1.1.1.1.1.1.1.2.1</t>
  </si>
  <si>
    <t>Доска_ / 40 мм</t>
  </si>
  <si>
    <t>1.1.1.1.1.1.1.3</t>
  </si>
  <si>
    <t>6.2.1.2.1.1.11.1</t>
  </si>
  <si>
    <t>Устройство обвязочного пояса</t>
  </si>
  <si>
    <t>т</t>
  </si>
  <si>
    <t>1.1.1.1.1.1.1.3.1</t>
  </si>
  <si>
    <t>Двутавр с учетом оборачиваемости_ / №50Б1</t>
  </si>
  <si>
    <t>1.1.1.1.1.1.1.4</t>
  </si>
  <si>
    <t>6.2.1.2.1.1.12.1</t>
  </si>
  <si>
    <t>Устройство распорной системы</t>
  </si>
  <si>
    <t>1.1.1.1.1.1.1.4.1</t>
  </si>
  <si>
    <t>Сталь листовая_</t>
  </si>
  <si>
    <t>1.1.1.1.1.1.1.4.2</t>
  </si>
  <si>
    <t>Труба стальная_ / б/у / d 530*8 мм</t>
  </si>
  <si>
    <t>1.1.1.1.1.1.1.4.3</t>
  </si>
  <si>
    <t>Труба стальная_ / б/у / d 630*10 мм</t>
  </si>
  <si>
    <t>1.1.1.1.1.1.1.5</t>
  </si>
  <si>
    <t>6.2.1.2.1.1.13.7</t>
  </si>
  <si>
    <t>Погружение шпунтовых свай с учетом бурения / 530 мм</t>
  </si>
  <si>
    <t>пог. м</t>
  </si>
  <si>
    <t>1.1.1.1.1.1.1.5.1</t>
  </si>
  <si>
    <t>Труба стальная_ / б/у (с оборачиваемостью) / d 530*8 мм</t>
  </si>
  <si>
    <t>Общая стоимость работ, руб. с НДС</t>
  </si>
  <si>
    <t>Квалификационная и контактная информация</t>
  </si>
  <si>
    <t>А</t>
  </si>
  <si>
    <t>Наличие авансирования</t>
  </si>
  <si>
    <t>да (%) /нет</t>
  </si>
  <si>
    <t>Б</t>
  </si>
  <si>
    <t>Готовность приступить к работе по уведомлению</t>
  </si>
  <si>
    <t>да /нет</t>
  </si>
  <si>
    <t>Г</t>
  </si>
  <si>
    <t>Срок исполнения предмета тендера</t>
  </si>
  <si>
    <t>мес.</t>
  </si>
  <si>
    <t>Д</t>
  </si>
  <si>
    <t>Гарантийный срок 5 лет</t>
  </si>
  <si>
    <t>E</t>
  </si>
  <si>
    <t>Информация о посещении объекта (были/не были), вопросы по результатам посещения</t>
  </si>
  <si>
    <t>были/не были
да/нет</t>
  </si>
  <si>
    <t>Ж</t>
  </si>
  <si>
    <t>Виды работ, планируемые к выполнению субподрядными организациями</t>
  </si>
  <si>
    <t>вид работ-наименование</t>
  </si>
  <si>
    <t>З</t>
  </si>
  <si>
    <t>Готовность подписать договор в редакции Заказчика</t>
  </si>
  <si>
    <t>да/нет</t>
  </si>
  <si>
    <t>И</t>
  </si>
  <si>
    <t>Наличие СРО</t>
  </si>
  <si>
    <t>да (сумма) /нет</t>
  </si>
  <si>
    <t>К</t>
  </si>
  <si>
    <t>Опыт работы с ГК ПИК (при наличии текущих проектов- указать % реализации)</t>
  </si>
  <si>
    <t>объект/ вид работ/% выполнения</t>
  </si>
  <si>
    <t>Л</t>
  </si>
  <si>
    <t>Опыт реализации подобных видов работ за последние 2-3 года (указать не более 5 ключевых объектов и их заказчиков)</t>
  </si>
  <si>
    <t>объект/заказчик/год</t>
  </si>
  <si>
    <t>М</t>
  </si>
  <si>
    <t>Численность работающих всего / численность, планируемая для выполнения предмета тендера</t>
  </si>
  <si>
    <t>кол-во/кол-во</t>
  </si>
  <si>
    <t>Н</t>
  </si>
  <si>
    <t>Дата регистрации компании</t>
  </si>
  <si>
    <t>дд/мм/гг</t>
  </si>
  <si>
    <t>О</t>
  </si>
  <si>
    <t>год-сумма/год-сумма/год-сумма (руб.без НДС)</t>
  </si>
  <si>
    <t>П</t>
  </si>
  <si>
    <t>Сайт компании</t>
  </si>
  <si>
    <t>ссылка</t>
  </si>
  <si>
    <t>Р</t>
  </si>
  <si>
    <t>Генеральный директор : Ф.И.О. полностью, тел., e-mail</t>
  </si>
  <si>
    <t>С</t>
  </si>
  <si>
    <t>Контактное лицо: Ф.И.О. полностью, тел., e-mail</t>
  </si>
  <si>
    <t>Т</t>
  </si>
  <si>
    <t>Примечание к ТКП претендента</t>
  </si>
  <si>
    <t>Оборот за последние 3 года (указать оборот (выручку) по данным бухгалтерской отчетности за 2020/2021/2022 год)</t>
  </si>
  <si>
    <t>Заполняются только ячейки, выделенные голубым цветом. Менять формулы и объемы недопустимо.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</si>
</sst>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1"/>
      <color rgb="FF000000"/>
      <name val="Calibri"/>
    </font>
    <font>
      <b/>
      <sz val="11"/>
      <color rgb="FFFFFFFF"/>
      <name val="Times New Roman"/>
    </font>
    <font>
      <sz val="12"/>
      <color rgb="FF2F5487"/>
      <name val="Times New Roman"/>
    </font>
    <font>
      <b/>
      <sz val="16"/>
      <color rgb="FF000000"/>
      <name val="Times New Roman"/>
    </font>
    <font>
      <sz val="12"/>
      <color rgb="FF000000"/>
      <name val="Times New Roman"/>
    </font>
    <font>
      <b/>
      <sz val="16"/>
      <color rgb="FFFFFFFF"/>
      <name val="Times New Roman"/>
    </font>
    <font>
      <b/>
      <sz val="13"/>
      <color rgb="FF000000"/>
      <name val="Times New Roman"/>
    </font>
    <font>
      <b/>
      <sz val="18"/>
      <color rgb="FF000000"/>
      <name val="Times New Roman"/>
    </font>
    <font>
      <sz val="14"/>
      <color rgb="FF000000"/>
      <name val="Times New Roman"/>
    </font>
    <font>
      <i/>
      <sz val="14"/>
      <color rgb="FF000000"/>
      <name val="Times New Roman"/>
    </font>
    <font>
      <sz val="14"/>
      <color rgb="FF800000"/>
      <name val="Times New Roman"/>
    </font>
    <font>
      <b/>
      <sz val="14"/>
      <color rgb="FF000000"/>
      <name val="Times New Roman"/>
    </font>
    <font>
      <b/>
      <sz val="16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8"/>
      <color rgb="FFFF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2F5487"/>
        <bgColor rgb="FF000000"/>
      </patternFill>
    </fill>
    <fill>
      <patternFill patternType="solid">
        <fgColor rgb="FFDBE6F1"/>
        <bgColor rgb="FF000000"/>
      </patternFill>
    </fill>
    <fill>
      <patternFill patternType="solid">
        <fgColor rgb="FFD9D9D8"/>
        <bgColor rgb="FF000000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 wrapText="1"/>
    </xf>
    <xf numFmtId="0" fontId="0" fillId="2" borderId="0" xfId="0" applyFill="1" applyProtection="1"/>
    <xf numFmtId="0" fontId="3" fillId="0" borderId="0" xfId="0" applyFont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0" fontId="0" fillId="0" borderId="1" xfId="0" applyBorder="1"/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0" xfId="0" applyFont="1"/>
    <xf numFmtId="0" fontId="14" fillId="0" borderId="0" xfId="0" applyFont="1" applyAlignment="1">
      <alignment horizontal="left"/>
    </xf>
    <xf numFmtId="0" fontId="14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left" vertical="center"/>
    </xf>
    <xf numFmtId="0" fontId="0" fillId="4" borderId="1" xfId="0" applyFill="1" applyBorder="1" applyProtection="1"/>
    <xf numFmtId="4" fontId="6" fillId="4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4" fontId="6" fillId="0" borderId="1" xfId="0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center" vertical="center" wrapText="1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right" vertical="center" wrapText="1"/>
    </xf>
    <xf numFmtId="0" fontId="8" fillId="0" borderId="1" xfId="0" applyFont="1" applyBorder="1" applyAlignment="1" applyProtection="1">
      <alignment horizontal="center" vertical="center"/>
    </xf>
    <xf numFmtId="164" fontId="8" fillId="0" borderId="1" xfId="0" applyNumberFormat="1" applyFont="1" applyBorder="1" applyAlignment="1" applyProtection="1">
      <alignment horizontal="center" vertical="center"/>
    </xf>
    <xf numFmtId="164" fontId="10" fillId="0" borderId="1" xfId="0" applyNumberFormat="1" applyFont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0" borderId="1" xfId="0" applyNumberFormat="1" applyFont="1" applyBorder="1" applyAlignment="1" applyProtection="1">
      <alignment horizontal="center" vertical="center"/>
    </xf>
    <xf numFmtId="0" fontId="0" fillId="3" borderId="1" xfId="0" applyFill="1" applyBorder="1" applyProtection="1"/>
    <xf numFmtId="0" fontId="11" fillId="3" borderId="1" xfId="0" applyFont="1" applyFill="1" applyBorder="1" applyAlignment="1" applyProtection="1">
      <alignment horizontal="right" vertical="center"/>
    </xf>
    <xf numFmtId="4" fontId="11" fillId="3" borderId="1" xfId="0" applyNumberFormat="1" applyFont="1" applyFill="1" applyBorder="1" applyAlignment="1" applyProtection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48F0D-E658-444E-AA34-75F4A8C756E1}">
  <dimension ref="A1:N47"/>
  <sheetViews>
    <sheetView tabSelected="1" zoomScale="40" zoomScaleNormal="40" workbookViewId="0">
      <selection activeCell="R23" sqref="R23"/>
    </sheetView>
  </sheetViews>
  <sheetFormatPr defaultRowHeight="14.5" x14ac:dyDescent="0.35"/>
  <cols>
    <col min="1" max="1" width="20" customWidth="1"/>
    <col min="2" max="2" width="21" bestFit="1" customWidth="1"/>
    <col min="3" max="3" width="55.6328125" customWidth="1"/>
    <col min="4" max="5" width="38" customWidth="1"/>
    <col min="6" max="7" width="16.453125" customWidth="1"/>
    <col min="8" max="8" width="16.81640625" customWidth="1"/>
    <col min="9" max="9" width="16" customWidth="1"/>
    <col min="10" max="10" width="17" customWidth="1"/>
    <col min="11" max="11" width="17.6328125" customWidth="1"/>
    <col min="12" max="12" width="18" customWidth="1"/>
    <col min="13" max="13" width="18.81640625" customWidth="1"/>
    <col min="14" max="14" width="23.6328125" customWidth="1"/>
  </cols>
  <sheetData>
    <row r="1" spans="1:14" ht="49.5" customHeight="1" x14ac:dyDescent="0.35">
      <c r="A1" s="1" t="s">
        <v>0</v>
      </c>
      <c r="B1" s="3"/>
      <c r="C1" s="3"/>
      <c r="D1" s="2" t="s">
        <v>1</v>
      </c>
      <c r="E1" s="2" t="s">
        <v>3</v>
      </c>
      <c r="F1" s="2" t="s">
        <v>2</v>
      </c>
      <c r="G1" s="2" t="s">
        <v>9</v>
      </c>
      <c r="H1" s="3"/>
      <c r="I1" s="3"/>
      <c r="J1" s="3"/>
      <c r="K1" s="3"/>
      <c r="L1" s="3"/>
      <c r="M1" s="3"/>
      <c r="N1" s="3"/>
    </row>
    <row r="2" spans="1:14" ht="20" x14ac:dyDescent="0.35">
      <c r="A2" s="4" t="s">
        <v>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" x14ac:dyDescent="0.35">
      <c r="A3" s="5" t="s">
        <v>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5" x14ac:dyDescent="0.35">
      <c r="A4" s="6" t="s">
        <v>6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20" x14ac:dyDescent="0.35">
      <c r="A5" s="14" t="s">
        <v>10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15</v>
      </c>
      <c r="G5" s="14" t="s">
        <v>16</v>
      </c>
      <c r="H5" s="14" t="s">
        <v>17</v>
      </c>
      <c r="I5" s="15" t="s">
        <v>7</v>
      </c>
      <c r="J5" s="15"/>
      <c r="K5" s="15"/>
      <c r="L5" s="15" t="s">
        <v>8</v>
      </c>
      <c r="M5" s="15"/>
      <c r="N5" s="15"/>
    </row>
    <row r="6" spans="1:14" ht="15.5" x14ac:dyDescent="0.35">
      <c r="A6" s="14"/>
      <c r="B6" s="14"/>
      <c r="C6" s="14"/>
      <c r="D6" s="14"/>
      <c r="E6" s="14"/>
      <c r="F6" s="14"/>
      <c r="G6" s="14"/>
      <c r="H6" s="14"/>
      <c r="I6" s="14" t="s">
        <v>18</v>
      </c>
      <c r="J6" s="14"/>
      <c r="K6" s="14" t="s">
        <v>18</v>
      </c>
      <c r="L6" s="14" t="s">
        <v>21</v>
      </c>
      <c r="M6" s="14"/>
      <c r="N6" s="14" t="s">
        <v>22</v>
      </c>
    </row>
    <row r="7" spans="1:14" ht="31" x14ac:dyDescent="0.35">
      <c r="A7" s="14"/>
      <c r="B7" s="14"/>
      <c r="C7" s="14"/>
      <c r="D7" s="14"/>
      <c r="E7" s="14"/>
      <c r="F7" s="14"/>
      <c r="G7" s="14"/>
      <c r="H7" s="14"/>
      <c r="I7" s="16" t="s">
        <v>19</v>
      </c>
      <c r="J7" s="16" t="s">
        <v>20</v>
      </c>
      <c r="K7" s="14"/>
      <c r="L7" s="16" t="s">
        <v>19</v>
      </c>
      <c r="M7" s="16" t="s">
        <v>20</v>
      </c>
      <c r="N7" s="14"/>
    </row>
    <row r="8" spans="1:14" ht="22.5" x14ac:dyDescent="0.35">
      <c r="A8" s="17" t="s">
        <v>23</v>
      </c>
      <c r="B8" s="17"/>
      <c r="C8" s="17"/>
      <c r="D8" s="17"/>
      <c r="E8" s="17"/>
      <c r="F8" s="17"/>
      <c r="G8" s="17"/>
      <c r="H8" s="17"/>
      <c r="I8" s="18"/>
      <c r="J8" s="18"/>
      <c r="K8" s="18"/>
      <c r="L8" s="19">
        <f t="shared" ref="L8:N13" si="0">SUM(L9)</f>
        <v>0</v>
      </c>
      <c r="M8" s="19">
        <f t="shared" si="0"/>
        <v>0</v>
      </c>
      <c r="N8" s="19">
        <f t="shared" si="0"/>
        <v>0</v>
      </c>
    </row>
    <row r="9" spans="1:14" ht="20" x14ac:dyDescent="0.35">
      <c r="A9" s="20" t="s">
        <v>24</v>
      </c>
      <c r="B9" s="20" t="s">
        <v>25</v>
      </c>
      <c r="C9" s="21" t="s">
        <v>26</v>
      </c>
      <c r="D9" s="21"/>
      <c r="E9" s="21"/>
      <c r="F9" s="21"/>
      <c r="G9" s="21"/>
      <c r="H9" s="21"/>
      <c r="I9" s="8"/>
      <c r="J9" s="8"/>
      <c r="K9" s="8"/>
      <c r="L9" s="22">
        <f t="shared" si="0"/>
        <v>0</v>
      </c>
      <c r="M9" s="22">
        <f t="shared" si="0"/>
        <v>0</v>
      </c>
      <c r="N9" s="22">
        <f t="shared" si="0"/>
        <v>0</v>
      </c>
    </row>
    <row r="10" spans="1:14" ht="20" x14ac:dyDescent="0.35">
      <c r="A10" s="20" t="s">
        <v>27</v>
      </c>
      <c r="B10" s="20" t="s">
        <v>28</v>
      </c>
      <c r="C10" s="21" t="s">
        <v>29</v>
      </c>
      <c r="D10" s="21"/>
      <c r="E10" s="21"/>
      <c r="F10" s="21"/>
      <c r="G10" s="21"/>
      <c r="H10" s="21"/>
      <c r="I10" s="8"/>
      <c r="J10" s="8"/>
      <c r="K10" s="8"/>
      <c r="L10" s="22">
        <f t="shared" si="0"/>
        <v>0</v>
      </c>
      <c r="M10" s="22">
        <f t="shared" si="0"/>
        <v>0</v>
      </c>
      <c r="N10" s="22">
        <f t="shared" si="0"/>
        <v>0</v>
      </c>
    </row>
    <row r="11" spans="1:14" ht="20" x14ac:dyDescent="0.35">
      <c r="A11" s="20" t="s">
        <v>30</v>
      </c>
      <c r="B11" s="20" t="s">
        <v>31</v>
      </c>
      <c r="C11" s="21" t="s">
        <v>32</v>
      </c>
      <c r="D11" s="21"/>
      <c r="E11" s="21"/>
      <c r="F11" s="21"/>
      <c r="G11" s="21"/>
      <c r="H11" s="21"/>
      <c r="I11" s="8"/>
      <c r="J11" s="8"/>
      <c r="K11" s="8"/>
      <c r="L11" s="22">
        <f t="shared" si="0"/>
        <v>0</v>
      </c>
      <c r="M11" s="22">
        <f t="shared" si="0"/>
        <v>0</v>
      </c>
      <c r="N11" s="22">
        <f t="shared" si="0"/>
        <v>0</v>
      </c>
    </row>
    <row r="12" spans="1:14" ht="20" x14ac:dyDescent="0.35">
      <c r="A12" s="20" t="s">
        <v>33</v>
      </c>
      <c r="B12" s="20" t="s">
        <v>34</v>
      </c>
      <c r="C12" s="21" t="s">
        <v>35</v>
      </c>
      <c r="D12" s="21"/>
      <c r="E12" s="21"/>
      <c r="F12" s="21"/>
      <c r="G12" s="21"/>
      <c r="H12" s="21"/>
      <c r="I12" s="8"/>
      <c r="J12" s="8"/>
      <c r="K12" s="8"/>
      <c r="L12" s="22">
        <f t="shared" si="0"/>
        <v>0</v>
      </c>
      <c r="M12" s="22">
        <f t="shared" si="0"/>
        <v>0</v>
      </c>
      <c r="N12" s="22">
        <f t="shared" si="0"/>
        <v>0</v>
      </c>
    </row>
    <row r="13" spans="1:14" ht="20" x14ac:dyDescent="0.35">
      <c r="A13" s="20" t="s">
        <v>36</v>
      </c>
      <c r="B13" s="20" t="s">
        <v>37</v>
      </c>
      <c r="C13" s="21" t="s">
        <v>38</v>
      </c>
      <c r="D13" s="21"/>
      <c r="E13" s="21"/>
      <c r="F13" s="21"/>
      <c r="G13" s="21"/>
      <c r="H13" s="21"/>
      <c r="I13" s="8"/>
      <c r="J13" s="8"/>
      <c r="K13" s="8"/>
      <c r="L13" s="22">
        <f t="shared" si="0"/>
        <v>0</v>
      </c>
      <c r="M13" s="22">
        <f t="shared" si="0"/>
        <v>0</v>
      </c>
      <c r="N13" s="22">
        <f t="shared" si="0"/>
        <v>0</v>
      </c>
    </row>
    <row r="14" spans="1:14" ht="20" x14ac:dyDescent="0.35">
      <c r="A14" s="20" t="s">
        <v>39</v>
      </c>
      <c r="B14" s="20" t="s">
        <v>40</v>
      </c>
      <c r="C14" s="21" t="s">
        <v>41</v>
      </c>
      <c r="D14" s="21"/>
      <c r="E14" s="21"/>
      <c r="F14" s="21"/>
      <c r="G14" s="21"/>
      <c r="H14" s="21"/>
      <c r="I14" s="8"/>
      <c r="J14" s="8"/>
      <c r="K14" s="8"/>
      <c r="L14" s="22">
        <f>SUM(L15,L16,L18,L20,L24)</f>
        <v>0</v>
      </c>
      <c r="M14" s="22">
        <f>SUM(M15,M16,M18,M20,M24)</f>
        <v>0</v>
      </c>
      <c r="N14" s="22">
        <f>SUM(N15,N16,N18,N20,N24)</f>
        <v>0</v>
      </c>
    </row>
    <row r="15" spans="1:14" ht="18" x14ac:dyDescent="0.35">
      <c r="A15" s="20" t="s">
        <v>42</v>
      </c>
      <c r="B15" s="20" t="s">
        <v>43</v>
      </c>
      <c r="C15" s="23" t="s">
        <v>44</v>
      </c>
      <c r="D15" s="24"/>
      <c r="E15" s="24"/>
      <c r="F15" s="24" t="s">
        <v>45</v>
      </c>
      <c r="G15" s="25">
        <v>1</v>
      </c>
      <c r="H15" s="25">
        <v>1</v>
      </c>
      <c r="I15" s="26">
        <v>0</v>
      </c>
      <c r="J15" s="27">
        <v>0</v>
      </c>
      <c r="K15" s="26">
        <f>I15+ROUND(J15, 2)</f>
        <v>0</v>
      </c>
      <c r="L15" s="26">
        <v>0</v>
      </c>
      <c r="M15" s="26">
        <f>ROUND(H15*ROUND(J15, 2), 2)</f>
        <v>0</v>
      </c>
      <c r="N15" s="26">
        <f>L15+M15</f>
        <v>0</v>
      </c>
    </row>
    <row r="16" spans="1:14" ht="54" x14ac:dyDescent="0.35">
      <c r="A16" s="20" t="s">
        <v>46</v>
      </c>
      <c r="B16" s="20" t="s">
        <v>47</v>
      </c>
      <c r="C16" s="23" t="s">
        <v>48</v>
      </c>
      <c r="D16" s="24" t="s">
        <v>49</v>
      </c>
      <c r="E16" s="24"/>
      <c r="F16" s="24" t="s">
        <v>50</v>
      </c>
      <c r="G16" s="25">
        <v>1</v>
      </c>
      <c r="H16" s="25">
        <v>7506</v>
      </c>
      <c r="I16" s="26">
        <f>IFERROR(ROUND(SUM(L17)/H16, 2),0)</f>
        <v>0</v>
      </c>
      <c r="J16" s="27">
        <v>0</v>
      </c>
      <c r="K16" s="26">
        <f>I16+ROUND(J16, 2)</f>
        <v>0</v>
      </c>
      <c r="L16" s="26">
        <f>ROUND(I16*H16, 2)</f>
        <v>0</v>
      </c>
      <c r="M16" s="26">
        <f>ROUND(H16*ROUND(J16, 2), 2)</f>
        <v>0</v>
      </c>
      <c r="N16" s="26">
        <f>L16+M16</f>
        <v>0</v>
      </c>
    </row>
    <row r="17" spans="1:14" ht="18" x14ac:dyDescent="0.35">
      <c r="A17" s="20" t="s">
        <v>51</v>
      </c>
      <c r="B17" s="20"/>
      <c r="C17" s="28" t="s">
        <v>52</v>
      </c>
      <c r="D17" s="24"/>
      <c r="E17" s="24"/>
      <c r="F17" s="29" t="s">
        <v>50</v>
      </c>
      <c r="G17" s="30">
        <v>1</v>
      </c>
      <c r="H17" s="31">
        <v>7506</v>
      </c>
      <c r="I17" s="32">
        <v>0</v>
      </c>
      <c r="J17" s="8"/>
      <c r="K17" s="8"/>
      <c r="L17" s="33">
        <f>ROUND(ROUND(I17, 2)*H17, 2)</f>
        <v>0</v>
      </c>
      <c r="M17" s="8"/>
      <c r="N17" s="8"/>
    </row>
    <row r="18" spans="1:14" ht="18" x14ac:dyDescent="0.35">
      <c r="A18" s="20" t="s">
        <v>53</v>
      </c>
      <c r="B18" s="20" t="s">
        <v>54</v>
      </c>
      <c r="C18" s="23" t="s">
        <v>55</v>
      </c>
      <c r="D18" s="24"/>
      <c r="E18" s="24"/>
      <c r="F18" s="24" t="s">
        <v>56</v>
      </c>
      <c r="G18" s="25">
        <v>1</v>
      </c>
      <c r="H18" s="25">
        <v>36.28</v>
      </c>
      <c r="I18" s="26">
        <f>IFERROR(ROUND(SUM(L19)/H18, 2),0)</f>
        <v>0</v>
      </c>
      <c r="J18" s="27">
        <v>0</v>
      </c>
      <c r="K18" s="26">
        <f>I18+ROUND(J18, 2)</f>
        <v>0</v>
      </c>
      <c r="L18" s="26">
        <f>ROUND(I18*H18, 2)</f>
        <v>0</v>
      </c>
      <c r="M18" s="26">
        <f>ROUND(H18*ROUND(J18, 2), 2)</f>
        <v>0</v>
      </c>
      <c r="N18" s="26">
        <f>L18+M18</f>
        <v>0</v>
      </c>
    </row>
    <row r="19" spans="1:14" ht="18" x14ac:dyDescent="0.35">
      <c r="A19" s="20" t="s">
        <v>57</v>
      </c>
      <c r="B19" s="20"/>
      <c r="C19" s="28" t="s">
        <v>58</v>
      </c>
      <c r="D19" s="24"/>
      <c r="E19" s="24"/>
      <c r="F19" s="29" t="s">
        <v>56</v>
      </c>
      <c r="G19" s="30">
        <v>1</v>
      </c>
      <c r="H19" s="31">
        <v>36.28</v>
      </c>
      <c r="I19" s="32">
        <v>0</v>
      </c>
      <c r="J19" s="8"/>
      <c r="K19" s="8"/>
      <c r="L19" s="33">
        <f>ROUND(ROUND(I19, 2)*H19, 2)</f>
        <v>0</v>
      </c>
      <c r="M19" s="8"/>
      <c r="N19" s="8"/>
    </row>
    <row r="20" spans="1:14" ht="18" x14ac:dyDescent="0.35">
      <c r="A20" s="20" t="s">
        <v>59</v>
      </c>
      <c r="B20" s="20" t="s">
        <v>60</v>
      </c>
      <c r="C20" s="23" t="s">
        <v>61</v>
      </c>
      <c r="D20" s="24"/>
      <c r="E20" s="24"/>
      <c r="F20" s="24" t="s">
        <v>56</v>
      </c>
      <c r="G20" s="25">
        <v>1</v>
      </c>
      <c r="H20" s="25">
        <v>64.900000000000006</v>
      </c>
      <c r="I20" s="26">
        <f>IFERROR(ROUND(SUM(L21,L22,L23)/H20, 2),0)</f>
        <v>0</v>
      </c>
      <c r="J20" s="27">
        <v>0</v>
      </c>
      <c r="K20" s="26">
        <f>I20+ROUND(J20, 2)</f>
        <v>0</v>
      </c>
      <c r="L20" s="26">
        <f>ROUND(I20*H20, 2)</f>
        <v>0</v>
      </c>
      <c r="M20" s="26">
        <f>ROUND(H20*ROUND(J20, 2), 2)</f>
        <v>0</v>
      </c>
      <c r="N20" s="26">
        <f>L20+M20</f>
        <v>0</v>
      </c>
    </row>
    <row r="21" spans="1:14" ht="18" x14ac:dyDescent="0.35">
      <c r="A21" s="20" t="s">
        <v>62</v>
      </c>
      <c r="B21" s="20"/>
      <c r="C21" s="28" t="s">
        <v>63</v>
      </c>
      <c r="D21" s="24"/>
      <c r="E21" s="24"/>
      <c r="F21" s="29" t="s">
        <v>56</v>
      </c>
      <c r="G21" s="30">
        <v>1</v>
      </c>
      <c r="H21" s="31">
        <v>16.87</v>
      </c>
      <c r="I21" s="32">
        <v>0</v>
      </c>
      <c r="J21" s="8"/>
      <c r="K21" s="8"/>
      <c r="L21" s="33">
        <f>ROUND(ROUND(I21, 2)*H21, 2)</f>
        <v>0</v>
      </c>
      <c r="M21" s="8"/>
      <c r="N21" s="8"/>
    </row>
    <row r="22" spans="1:14" ht="18" x14ac:dyDescent="0.35">
      <c r="A22" s="20" t="s">
        <v>64</v>
      </c>
      <c r="B22" s="20"/>
      <c r="C22" s="28" t="s">
        <v>65</v>
      </c>
      <c r="D22" s="24"/>
      <c r="E22" s="24"/>
      <c r="F22" s="29" t="s">
        <v>56</v>
      </c>
      <c r="G22" s="30">
        <v>1</v>
      </c>
      <c r="H22" s="31">
        <v>34.14</v>
      </c>
      <c r="I22" s="32">
        <v>0</v>
      </c>
      <c r="J22" s="8"/>
      <c r="K22" s="8"/>
      <c r="L22" s="33">
        <f>ROUND(ROUND(I22, 2)*H22, 2)</f>
        <v>0</v>
      </c>
      <c r="M22" s="8"/>
      <c r="N22" s="8"/>
    </row>
    <row r="23" spans="1:14" ht="18" x14ac:dyDescent="0.35">
      <c r="A23" s="20" t="s">
        <v>66</v>
      </c>
      <c r="B23" s="20"/>
      <c r="C23" s="28" t="s">
        <v>67</v>
      </c>
      <c r="D23" s="24"/>
      <c r="E23" s="24"/>
      <c r="F23" s="29" t="s">
        <v>56</v>
      </c>
      <c r="G23" s="30">
        <v>1</v>
      </c>
      <c r="H23" s="31">
        <v>13.89</v>
      </c>
      <c r="I23" s="32">
        <v>0</v>
      </c>
      <c r="J23" s="8"/>
      <c r="K23" s="8"/>
      <c r="L23" s="33">
        <f>ROUND(ROUND(I23, 2)*H23, 2)</f>
        <v>0</v>
      </c>
      <c r="M23" s="8"/>
      <c r="N23" s="8"/>
    </row>
    <row r="24" spans="1:14" ht="36" x14ac:dyDescent="0.35">
      <c r="A24" s="20" t="s">
        <v>68</v>
      </c>
      <c r="B24" s="20" t="s">
        <v>69</v>
      </c>
      <c r="C24" s="23" t="s">
        <v>70</v>
      </c>
      <c r="D24" s="24"/>
      <c r="E24" s="24"/>
      <c r="F24" s="24" t="s">
        <v>71</v>
      </c>
      <c r="G24" s="25">
        <v>1</v>
      </c>
      <c r="H24" s="25">
        <v>3670.5</v>
      </c>
      <c r="I24" s="26">
        <f>IFERROR(ROUND(SUM(L25)/H24, 2),0)</f>
        <v>0</v>
      </c>
      <c r="J24" s="27">
        <v>0</v>
      </c>
      <c r="K24" s="26">
        <f>I24+ROUND(J24, 2)</f>
        <v>0</v>
      </c>
      <c r="L24" s="26">
        <f>ROUND(I24*H24, 2)</f>
        <v>0</v>
      </c>
      <c r="M24" s="26">
        <f>ROUND(H24*ROUND(J24, 2), 2)</f>
        <v>0</v>
      </c>
      <c r="N24" s="26">
        <f>L24+M24</f>
        <v>0</v>
      </c>
    </row>
    <row r="25" spans="1:14" ht="36" x14ac:dyDescent="0.35">
      <c r="A25" s="20" t="s">
        <v>72</v>
      </c>
      <c r="B25" s="20"/>
      <c r="C25" s="28" t="s">
        <v>73</v>
      </c>
      <c r="D25" s="24"/>
      <c r="E25" s="24"/>
      <c r="F25" s="29" t="s">
        <v>56</v>
      </c>
      <c r="G25" s="30">
        <v>0.10299999999999999</v>
      </c>
      <c r="H25" s="30">
        <v>378.06200000000001</v>
      </c>
      <c r="I25" s="32">
        <v>0</v>
      </c>
      <c r="J25" s="8"/>
      <c r="K25" s="8"/>
      <c r="L25" s="33">
        <f>ROUND(ROUND(I25, 2)*H25, 2)</f>
        <v>0</v>
      </c>
      <c r="M25" s="8"/>
      <c r="N25" s="8"/>
    </row>
    <row r="26" spans="1:14" ht="17.5" x14ac:dyDescent="0.35">
      <c r="A26" s="34"/>
      <c r="B26" s="34"/>
      <c r="C26" s="34"/>
      <c r="D26" s="35" t="s">
        <v>74</v>
      </c>
      <c r="E26" s="34"/>
      <c r="F26" s="34"/>
      <c r="G26" s="34"/>
      <c r="H26" s="34"/>
      <c r="I26" s="34"/>
      <c r="J26" s="34"/>
      <c r="K26" s="34"/>
      <c r="L26" s="36">
        <f>SUM(L8)</f>
        <v>0</v>
      </c>
      <c r="M26" s="36">
        <f>SUM(M8)</f>
        <v>0</v>
      </c>
      <c r="N26" s="36">
        <f>L26+M26</f>
        <v>0</v>
      </c>
    </row>
    <row r="27" spans="1:14" ht="22.5" x14ac:dyDescent="0.35">
      <c r="A27" s="7" t="s">
        <v>75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4" ht="15.5" x14ac:dyDescent="0.35">
      <c r="A28" s="8"/>
      <c r="B28" s="9" t="s">
        <v>76</v>
      </c>
      <c r="C28" s="10" t="s">
        <v>77</v>
      </c>
      <c r="D28" s="10" t="s">
        <v>78</v>
      </c>
      <c r="E28" s="8"/>
      <c r="F28" s="8"/>
      <c r="G28" s="8"/>
      <c r="H28" s="9"/>
      <c r="I28" s="37"/>
      <c r="J28" s="38"/>
      <c r="K28" s="38"/>
      <c r="L28" s="38"/>
      <c r="M28" s="38"/>
      <c r="N28" s="38"/>
    </row>
    <row r="29" spans="1:14" ht="15.5" x14ac:dyDescent="0.35">
      <c r="A29" s="8"/>
      <c r="B29" s="9" t="s">
        <v>79</v>
      </c>
      <c r="C29" s="10" t="s">
        <v>80</v>
      </c>
      <c r="D29" s="10" t="s">
        <v>81</v>
      </c>
      <c r="E29" s="8"/>
      <c r="F29" s="8"/>
      <c r="G29" s="8"/>
      <c r="H29" s="9"/>
      <c r="I29" s="37"/>
      <c r="J29" s="38"/>
      <c r="K29" s="38"/>
      <c r="L29" s="38"/>
      <c r="M29" s="38"/>
      <c r="N29" s="38"/>
    </row>
    <row r="30" spans="1:14" ht="15.5" x14ac:dyDescent="0.35">
      <c r="A30" s="8"/>
      <c r="B30" s="9" t="s">
        <v>82</v>
      </c>
      <c r="C30" s="10" t="s">
        <v>83</v>
      </c>
      <c r="D30" s="10" t="s">
        <v>84</v>
      </c>
      <c r="E30" s="8"/>
      <c r="F30" s="8"/>
      <c r="G30" s="8"/>
      <c r="H30" s="9"/>
      <c r="I30" s="37"/>
      <c r="J30" s="38"/>
      <c r="K30" s="38"/>
      <c r="L30" s="38"/>
      <c r="M30" s="38"/>
      <c r="N30" s="38"/>
    </row>
    <row r="31" spans="1:14" ht="15.5" x14ac:dyDescent="0.35">
      <c r="A31" s="8"/>
      <c r="B31" s="9" t="s">
        <v>85</v>
      </c>
      <c r="C31" s="10" t="s">
        <v>86</v>
      </c>
      <c r="D31" s="10" t="s">
        <v>81</v>
      </c>
      <c r="E31" s="8"/>
      <c r="F31" s="8"/>
      <c r="G31" s="8"/>
      <c r="H31" s="9"/>
      <c r="I31" s="37"/>
      <c r="J31" s="38"/>
      <c r="K31" s="38"/>
      <c r="L31" s="38"/>
      <c r="M31" s="38"/>
      <c r="N31" s="38"/>
    </row>
    <row r="32" spans="1:14" ht="31" x14ac:dyDescent="0.35">
      <c r="A32" s="8"/>
      <c r="B32" s="9" t="s">
        <v>87</v>
      </c>
      <c r="C32" s="10" t="s">
        <v>88</v>
      </c>
      <c r="D32" s="10" t="s">
        <v>89</v>
      </c>
      <c r="E32" s="8"/>
      <c r="F32" s="8"/>
      <c r="G32" s="8"/>
      <c r="H32" s="9"/>
      <c r="I32" s="37"/>
      <c r="J32" s="38"/>
      <c r="K32" s="38"/>
      <c r="L32" s="38"/>
      <c r="M32" s="38"/>
      <c r="N32" s="38"/>
    </row>
    <row r="33" spans="1:14" ht="31" x14ac:dyDescent="0.35">
      <c r="A33" s="8"/>
      <c r="B33" s="9" t="s">
        <v>90</v>
      </c>
      <c r="C33" s="10" t="s">
        <v>91</v>
      </c>
      <c r="D33" s="10" t="s">
        <v>92</v>
      </c>
      <c r="E33" s="8"/>
      <c r="F33" s="8"/>
      <c r="G33" s="8"/>
      <c r="H33" s="9"/>
      <c r="I33" s="37"/>
      <c r="J33" s="38"/>
      <c r="K33" s="38"/>
      <c r="L33" s="38"/>
      <c r="M33" s="38"/>
      <c r="N33" s="38"/>
    </row>
    <row r="34" spans="1:14" ht="15.5" x14ac:dyDescent="0.35">
      <c r="A34" s="8"/>
      <c r="B34" s="9" t="s">
        <v>93</v>
      </c>
      <c r="C34" s="10" t="s">
        <v>94</v>
      </c>
      <c r="D34" s="10" t="s">
        <v>95</v>
      </c>
      <c r="E34" s="8"/>
      <c r="F34" s="8"/>
      <c r="G34" s="8"/>
      <c r="H34" s="9"/>
      <c r="I34" s="37"/>
      <c r="J34" s="38"/>
      <c r="K34" s="38"/>
      <c r="L34" s="38"/>
      <c r="M34" s="38"/>
      <c r="N34" s="38"/>
    </row>
    <row r="35" spans="1:14" ht="15.5" x14ac:dyDescent="0.35">
      <c r="A35" s="8"/>
      <c r="B35" s="9" t="s">
        <v>96</v>
      </c>
      <c r="C35" s="10" t="s">
        <v>97</v>
      </c>
      <c r="D35" s="10" t="s">
        <v>98</v>
      </c>
      <c r="E35" s="8"/>
      <c r="F35" s="8"/>
      <c r="G35" s="8"/>
      <c r="H35" s="9"/>
      <c r="I35" s="37"/>
      <c r="J35" s="38"/>
      <c r="K35" s="38"/>
      <c r="L35" s="38"/>
      <c r="M35" s="38"/>
      <c r="N35" s="38"/>
    </row>
    <row r="36" spans="1:14" ht="31" x14ac:dyDescent="0.35">
      <c r="A36" s="8"/>
      <c r="B36" s="9" t="s">
        <v>99</v>
      </c>
      <c r="C36" s="10" t="s">
        <v>100</v>
      </c>
      <c r="D36" s="10" t="s">
        <v>101</v>
      </c>
      <c r="E36" s="8"/>
      <c r="F36" s="8"/>
      <c r="G36" s="8"/>
      <c r="H36" s="9"/>
      <c r="I36" s="37"/>
      <c r="J36" s="38"/>
      <c r="K36" s="38"/>
      <c r="L36" s="38"/>
      <c r="M36" s="38"/>
      <c r="N36" s="38"/>
    </row>
    <row r="37" spans="1:14" ht="46.5" x14ac:dyDescent="0.35">
      <c r="A37" s="8"/>
      <c r="B37" s="9" t="s">
        <v>102</v>
      </c>
      <c r="C37" s="10" t="s">
        <v>103</v>
      </c>
      <c r="D37" s="10" t="s">
        <v>104</v>
      </c>
      <c r="E37" s="8"/>
      <c r="F37" s="8"/>
      <c r="G37" s="8"/>
      <c r="H37" s="9"/>
      <c r="I37" s="37"/>
      <c r="J37" s="38"/>
      <c r="K37" s="38"/>
      <c r="L37" s="38"/>
      <c r="M37" s="38"/>
      <c r="N37" s="38"/>
    </row>
    <row r="38" spans="1:14" ht="31" x14ac:dyDescent="0.35">
      <c r="A38" s="8"/>
      <c r="B38" s="9" t="s">
        <v>105</v>
      </c>
      <c r="C38" s="10" t="s">
        <v>106</v>
      </c>
      <c r="D38" s="10" t="s">
        <v>107</v>
      </c>
      <c r="E38" s="8"/>
      <c r="F38" s="8"/>
      <c r="G38" s="8"/>
      <c r="H38" s="9"/>
      <c r="I38" s="37"/>
      <c r="J38" s="38"/>
      <c r="K38" s="38"/>
      <c r="L38" s="38"/>
      <c r="M38" s="38"/>
      <c r="N38" s="38"/>
    </row>
    <row r="39" spans="1:14" ht="15.5" x14ac:dyDescent="0.35">
      <c r="A39" s="8"/>
      <c r="B39" s="9" t="s">
        <v>108</v>
      </c>
      <c r="C39" s="10" t="s">
        <v>109</v>
      </c>
      <c r="D39" s="10" t="s">
        <v>110</v>
      </c>
      <c r="E39" s="8"/>
      <c r="F39" s="8"/>
      <c r="G39" s="8"/>
      <c r="H39" s="9"/>
      <c r="I39" s="37"/>
      <c r="J39" s="38"/>
      <c r="K39" s="38"/>
      <c r="L39" s="38"/>
      <c r="M39" s="38"/>
      <c r="N39" s="38"/>
    </row>
    <row r="40" spans="1:14" ht="46.5" x14ac:dyDescent="0.35">
      <c r="A40" s="8"/>
      <c r="B40" s="9" t="s">
        <v>111</v>
      </c>
      <c r="C40" s="10" t="s">
        <v>122</v>
      </c>
      <c r="D40" s="10" t="s">
        <v>112</v>
      </c>
      <c r="E40" s="8"/>
      <c r="F40" s="8"/>
      <c r="G40" s="8"/>
      <c r="H40" s="9"/>
      <c r="I40" s="37"/>
      <c r="J40" s="38"/>
      <c r="K40" s="38"/>
      <c r="L40" s="38"/>
      <c r="M40" s="38"/>
      <c r="N40" s="38"/>
    </row>
    <row r="41" spans="1:14" ht="15.5" x14ac:dyDescent="0.35">
      <c r="A41" s="8"/>
      <c r="B41" s="9" t="s">
        <v>113</v>
      </c>
      <c r="C41" s="10" t="s">
        <v>114</v>
      </c>
      <c r="D41" s="10" t="s">
        <v>115</v>
      </c>
      <c r="E41" s="8"/>
      <c r="F41" s="8"/>
      <c r="G41" s="8"/>
      <c r="H41" s="9"/>
      <c r="I41" s="37"/>
      <c r="J41" s="38"/>
      <c r="K41" s="38"/>
      <c r="L41" s="38"/>
      <c r="M41" s="38"/>
      <c r="N41" s="38"/>
    </row>
    <row r="42" spans="1:14" ht="15.5" x14ac:dyDescent="0.35">
      <c r="A42" s="8"/>
      <c r="B42" s="9" t="s">
        <v>116</v>
      </c>
      <c r="C42" s="10" t="s">
        <v>117</v>
      </c>
      <c r="D42" s="8"/>
      <c r="E42" s="8"/>
      <c r="F42" s="8"/>
      <c r="G42" s="8"/>
      <c r="H42" s="9"/>
      <c r="I42" s="37"/>
      <c r="J42" s="38"/>
      <c r="K42" s="38"/>
      <c r="L42" s="38"/>
      <c r="M42" s="38"/>
      <c r="N42" s="38"/>
    </row>
    <row r="43" spans="1:14" ht="15.5" x14ac:dyDescent="0.35">
      <c r="A43" s="8"/>
      <c r="B43" s="9" t="s">
        <v>118</v>
      </c>
      <c r="C43" s="10" t="s">
        <v>119</v>
      </c>
      <c r="D43" s="8"/>
      <c r="E43" s="8"/>
      <c r="F43" s="8"/>
      <c r="G43" s="8"/>
      <c r="H43" s="9"/>
      <c r="I43" s="37"/>
      <c r="J43" s="38"/>
      <c r="K43" s="38"/>
      <c r="L43" s="38"/>
      <c r="M43" s="38"/>
      <c r="N43" s="38"/>
    </row>
    <row r="44" spans="1:14" ht="15.5" x14ac:dyDescent="0.35">
      <c r="A44" s="8"/>
      <c r="B44" s="9" t="s">
        <v>120</v>
      </c>
      <c r="C44" s="10" t="s">
        <v>121</v>
      </c>
      <c r="D44" s="8"/>
      <c r="E44" s="8"/>
      <c r="F44" s="8"/>
      <c r="G44" s="8"/>
      <c r="H44" s="9"/>
      <c r="I44" s="37"/>
      <c r="J44" s="38"/>
      <c r="K44" s="38"/>
      <c r="L44" s="38"/>
      <c r="M44" s="38"/>
      <c r="N44" s="38"/>
    </row>
    <row r="46" spans="1:14" ht="23.5" x14ac:dyDescent="0.55000000000000004">
      <c r="B46" s="11" t="s">
        <v>123</v>
      </c>
      <c r="C46" s="12"/>
      <c r="D46" s="13"/>
    </row>
    <row r="47" spans="1:14" ht="15.5" x14ac:dyDescent="0.35">
      <c r="B47" s="13"/>
      <c r="C47" s="12"/>
      <c r="D47" s="13"/>
    </row>
  </sheetData>
  <mergeCells count="42">
    <mergeCell ref="I40:N40"/>
    <mergeCell ref="I41:N41"/>
    <mergeCell ref="I42:N42"/>
    <mergeCell ref="I43:N43"/>
    <mergeCell ref="I44:N44"/>
    <mergeCell ref="I28:N28"/>
    <mergeCell ref="I29:N29"/>
    <mergeCell ref="I30:N30"/>
    <mergeCell ref="I31:N31"/>
    <mergeCell ref="I32:N32"/>
    <mergeCell ref="I33:N33"/>
    <mergeCell ref="I36:N36"/>
    <mergeCell ref="I37:N37"/>
    <mergeCell ref="I38:N38"/>
    <mergeCell ref="I39:N39"/>
    <mergeCell ref="I34:N34"/>
    <mergeCell ref="I35:N35"/>
    <mergeCell ref="C12:H12"/>
    <mergeCell ref="C13:H13"/>
    <mergeCell ref="C14:H14"/>
    <mergeCell ref="A27:N27"/>
    <mergeCell ref="L6:M6"/>
    <mergeCell ref="N6:N7"/>
    <mergeCell ref="A8:H8"/>
    <mergeCell ref="C9:H9"/>
    <mergeCell ref="C10:H10"/>
    <mergeCell ref="C11:H11"/>
    <mergeCell ref="H5:H7"/>
    <mergeCell ref="I5:K5"/>
    <mergeCell ref="L5:N5"/>
    <mergeCell ref="I6:J6"/>
    <mergeCell ref="K6:K7"/>
    <mergeCell ref="A2:N2"/>
    <mergeCell ref="A3:N3"/>
    <mergeCell ref="A4:N4"/>
    <mergeCell ref="A5:A7"/>
    <mergeCell ref="B5:B7"/>
    <mergeCell ref="C5:C7"/>
    <mergeCell ref="D5:D7"/>
    <mergeCell ref="E5:E7"/>
    <mergeCell ref="F5:F7"/>
    <mergeCell ref="G5:G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Шпунт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Шулакова Екатерина Борисовна</cp:lastModifiedBy>
  <dcterms:created xsi:type="dcterms:W3CDTF">2023-11-26T10:24:00Z</dcterms:created>
  <dcterms:modified xsi:type="dcterms:W3CDTF">2024-01-10T13:07:37Z</dcterms:modified>
  <cp:category/>
</cp:coreProperties>
</file>